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5520" yWindow="4275" windowWidth="13320" windowHeight="3855"/>
  </bookViews>
  <sheets>
    <sheet name="Planilha Orçamentaria " sheetId="2" r:id="rId1"/>
    <sheet name="Cronograma" sheetId="1" r:id="rId2"/>
  </sheets>
  <definedNames>
    <definedName name="Alvenaria">#REF!</definedName>
    <definedName name="Alvenaria_Mat">#REF!</definedName>
    <definedName name="Alvenaria_MO">#REF!</definedName>
    <definedName name="_xlnm.Print_Area" localSheetId="0">'Planilha Orçamentaria '!$A$1:$G$61</definedName>
    <definedName name="Cobertura">#REF!</definedName>
    <definedName name="Cobertura_Mat">#REF!</definedName>
    <definedName name="Cobertura_MO">#REF!</definedName>
    <definedName name="Esq_Mad">#REF!</definedName>
    <definedName name="Esq_Mad_Mat">#REF!</definedName>
    <definedName name="Esq_Mad_MO">#REF!</definedName>
    <definedName name="Esq_Met">#REF!</definedName>
    <definedName name="Esq_Met_Mat">#REF!</definedName>
    <definedName name="Esq_Met_MO">#REF!</definedName>
    <definedName name="Estaq">#REF!</definedName>
    <definedName name="Estrutura">#REF!</definedName>
    <definedName name="Estrutura_Mat">#REF!</definedName>
    <definedName name="Estrutura_MO">#REF!</definedName>
    <definedName name="Fundação">#REF!</definedName>
    <definedName name="Fundação_Mat">#REF!</definedName>
    <definedName name="Fundação_MO">#REF!</definedName>
    <definedName name="Inst_Elét">#REF!</definedName>
    <definedName name="Inst_Elét_Mat">#REF!</definedName>
    <definedName name="Inst_Elét_MO">#REF!</definedName>
    <definedName name="Inst_Hidr">#REF!</definedName>
    <definedName name="Inst_Hidr_Mat">#REF!</definedName>
    <definedName name="Inst_Hidr_MO">#REF!</definedName>
    <definedName name="Pintura">#REF!</definedName>
    <definedName name="Pintura_Mat">#REF!</definedName>
    <definedName name="Pintura_MO">#REF!</definedName>
    <definedName name="Piso">#REF!</definedName>
    <definedName name="Piso_Mat">#REF!</definedName>
    <definedName name="Piso_MO">#REF!</definedName>
    <definedName name="Revest">#REF!</definedName>
    <definedName name="Revest_Mat">#REF!</definedName>
    <definedName name="Revest_MO">#REF!</definedName>
    <definedName name="Serv_Compl">#REF!</definedName>
    <definedName name="Serv_Compl_Mat">#REF!</definedName>
    <definedName name="Serv_Compl_MO">#REF!</definedName>
    <definedName name="Serv_Prelim">#REF!</definedName>
    <definedName name="Serv_Prelim_Mat">#REF!</definedName>
    <definedName name="Serv_Prelim_MO">#REF!</definedName>
    <definedName name="_xlnm.Print_Titles" localSheetId="0">'Planilha Orçamentaria '!$1:$6</definedName>
    <definedName name="Total">#REF!</definedName>
    <definedName name="Vidro">#REF!</definedName>
    <definedName name="Vidro_Mat">#REF!</definedName>
    <definedName name="Vidro_MO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2"/>
  <c r="F34"/>
  <c r="F33"/>
  <c r="F25"/>
  <c r="F24"/>
  <c r="F22"/>
  <c r="G19"/>
  <c r="F15"/>
  <c r="F14"/>
  <c r="F13"/>
  <c r="F9"/>
  <c r="G8"/>
  <c r="G9"/>
  <c r="G10"/>
  <c r="F10" s="1"/>
  <c r="G11"/>
  <c r="G12"/>
  <c r="F12" s="1"/>
  <c r="G13"/>
  <c r="G14"/>
  <c r="G15"/>
  <c r="G16"/>
  <c r="G17"/>
  <c r="F17" s="1"/>
  <c r="G18"/>
  <c r="F18" s="1"/>
  <c r="G20"/>
  <c r="F20" s="1"/>
  <c r="G21"/>
  <c r="F21" s="1"/>
  <c r="G22"/>
  <c r="G24"/>
  <c r="G25"/>
  <c r="G26"/>
  <c r="F26" s="1"/>
  <c r="G28"/>
  <c r="F28" s="1"/>
  <c r="G29"/>
  <c r="F29" s="1"/>
  <c r="G30"/>
  <c r="F30" s="1"/>
  <c r="G31"/>
  <c r="G32"/>
  <c r="G33"/>
  <c r="G34"/>
  <c r="G35"/>
  <c r="G36"/>
  <c r="G37"/>
  <c r="F37" s="1"/>
  <c r="G38"/>
  <c r="F38" s="1"/>
  <c r="G39"/>
  <c r="G40"/>
  <c r="F40" s="1"/>
  <c r="G41"/>
  <c r="F41" s="1"/>
  <c r="G42"/>
  <c r="G43"/>
  <c r="F43" s="1"/>
  <c r="G44"/>
  <c r="F44" s="1"/>
  <c r="G45"/>
  <c r="F45" s="1"/>
  <c r="G46"/>
  <c r="G47"/>
  <c r="F47" s="1"/>
  <c r="G48"/>
  <c r="F48" s="1"/>
  <c r="G49"/>
  <c r="F49" s="1"/>
  <c r="G7"/>
  <c r="A22" i="1" l="1"/>
  <c r="A24" l="1"/>
  <c r="A23"/>
  <c r="A17"/>
  <c r="H14" l="1"/>
  <c r="I14"/>
  <c r="J14"/>
  <c r="K14"/>
  <c r="L14"/>
  <c r="M14"/>
  <c r="E43" i="2" l="1"/>
  <c r="E41"/>
  <c r="E40"/>
  <c r="E47"/>
  <c r="E10"/>
  <c r="E15" l="1"/>
  <c r="E14"/>
  <c r="E34"/>
  <c r="E33"/>
  <c r="E29"/>
  <c r="E25"/>
  <c r="E13"/>
  <c r="C36"/>
  <c r="C43" s="1"/>
  <c r="B36"/>
  <c r="B43" s="1"/>
  <c r="E18" l="1"/>
  <c r="E44"/>
  <c r="E37"/>
  <c r="E28"/>
  <c r="E26"/>
  <c r="E24"/>
  <c r="E22"/>
  <c r="E21"/>
  <c r="N7" i="1" l="1"/>
  <c r="G13"/>
  <c r="E45" i="2"/>
  <c r="E38"/>
  <c r="B17"/>
  <c r="B20" s="1"/>
  <c r="B33" s="1"/>
  <c r="B37" s="1"/>
  <c r="B40" s="1"/>
  <c r="B44" s="1"/>
  <c r="N13" i="1" l="1"/>
  <c r="G14"/>
  <c r="N8"/>
  <c r="C5"/>
  <c r="C4"/>
  <c r="F11"/>
  <c r="N11" s="1"/>
  <c r="D6"/>
  <c r="E6" l="1"/>
  <c r="N6" s="1"/>
  <c r="N4"/>
  <c r="C14"/>
  <c r="D5"/>
  <c r="D14" s="1"/>
  <c r="E10"/>
  <c r="N10" s="1"/>
  <c r="F12"/>
  <c r="N12" s="1"/>
  <c r="E9"/>
  <c r="N9" s="1"/>
  <c r="F14" l="1"/>
  <c r="N5"/>
  <c r="B3"/>
  <c r="E14"/>
  <c r="B14" l="1"/>
  <c r="N14" s="1"/>
  <c r="N3"/>
  <c r="F15" l="1"/>
  <c r="J15"/>
  <c r="B15"/>
  <c r="G15"/>
  <c r="K15"/>
  <c r="C15"/>
  <c r="D15"/>
  <c r="H15"/>
  <c r="L15"/>
  <c r="E15"/>
  <c r="I15"/>
  <c r="M15"/>
  <c r="N15" l="1"/>
</calcChain>
</file>

<file path=xl/sharedStrings.xml><?xml version="1.0" encoding="utf-8"?>
<sst xmlns="http://schemas.openxmlformats.org/spreadsheetml/2006/main" count="175" uniqueCount="65">
  <si>
    <t>2.1</t>
  </si>
  <si>
    <t>2.2</t>
  </si>
  <si>
    <t>PRODUTOS</t>
  </si>
  <si>
    <t>MESES</t>
  </si>
  <si>
    <t> </t>
  </si>
  <si>
    <t>Plano de Trabalho</t>
  </si>
  <si>
    <t xml:space="preserve">Diagnóstico da Situação do Saneamento Básico </t>
  </si>
  <si>
    <t xml:space="preserve">Prognósticos e alternativas para universalização, Condicionantes, Diretrizes, Objetivos e Metas do PMSB </t>
  </si>
  <si>
    <t>Contextualização do uso e ocupação do solo nas bacias hidrográficas a serem estudadas do PNSH</t>
  </si>
  <si>
    <t>Determinar os Principais Problemas de Gestão Identificados e as Demandas de Usos Existentes</t>
  </si>
  <si>
    <t>Desenvolvimento das atividades produtivas impactantes do PNSH</t>
  </si>
  <si>
    <t>Estudo de prospecção de cenários e Gestão, Comunicação, Validação e Verificação do sistema produtor.</t>
  </si>
  <si>
    <t>Audiência Pública e Relatório Final do Plano Municipal de Saneamento Básico e do Plano de Segurança Hídrica</t>
  </si>
  <si>
    <t xml:space="preserve">Programas, Projetos e Ações do PMSB </t>
  </si>
  <si>
    <t xml:space="preserve">Ações para Emergências e Contingências do PMSB </t>
  </si>
  <si>
    <t xml:space="preserve">Mecanismos e Procedimentos para a Avaliação Sistemática da Eficiência, Eficácia e Efetividade das Ações do PMSB </t>
  </si>
  <si>
    <t>PLANILHA DE PREÇOS ESTIMADOS</t>
  </si>
  <si>
    <t>Proponete:</t>
  </si>
  <si>
    <t>Ordem</t>
  </si>
  <si>
    <t>Fonte</t>
  </si>
  <si>
    <t>Descrição Item</t>
  </si>
  <si>
    <t>Valor Unitario</t>
  </si>
  <si>
    <t>Valor Total</t>
  </si>
  <si>
    <t>1.1</t>
  </si>
  <si>
    <t>SABESP(74000004)</t>
  </si>
  <si>
    <t>h</t>
  </si>
  <si>
    <t>1.2</t>
  </si>
  <si>
    <t>3.1</t>
  </si>
  <si>
    <t>3.2</t>
  </si>
  <si>
    <t>SABESP(74000009)</t>
  </si>
  <si>
    <t>4.1</t>
  </si>
  <si>
    <t>4.2</t>
  </si>
  <si>
    <t>5.2</t>
  </si>
  <si>
    <t>Licitante: SERVIÇO AUTÔNOMO DE ÁGUA E ESGOTO DE ITÁPOLIS</t>
  </si>
  <si>
    <t>Objeto: CONTRATAÇÃO DE EMPRESA PARA REVISÃO DO PLANO MUNICIPAL DE SANEAMENTO BÁSICO E PLANO DE SEGURANÇA HÍDRICA NO MUNICÍPIO DE ITÁPOLIS – SP.</t>
  </si>
  <si>
    <t>Auxiliar técnico</t>
  </si>
  <si>
    <t>Und.</t>
  </si>
  <si>
    <t>BDI</t>
  </si>
  <si>
    <t>PRODUTO 01</t>
  </si>
  <si>
    <t>PRODUTO 02</t>
  </si>
  <si>
    <t>PMSB - VERTENTES ÁGUA E ESGOTAMENTO SANITÁRIO</t>
  </si>
  <si>
    <t>PNSP - PLANO DE SEGURANÇA HIDRICA</t>
  </si>
  <si>
    <t>Audiências Públicas e Relatório Final do Plano Municipal de Saneamento Básico e do Plano de Segurança Hídrica</t>
  </si>
  <si>
    <t>4.3</t>
  </si>
  <si>
    <t>PRODUTO 03</t>
  </si>
  <si>
    <t>2.3</t>
  </si>
  <si>
    <t>2.4</t>
  </si>
  <si>
    <t>Engenheiro Pleno - Civil, Sanitarista ou Engenheiro Ambiental</t>
  </si>
  <si>
    <t>Analista Técnico - Engº Junior - Civil, Sanitarista ou Ambiental</t>
  </si>
  <si>
    <t>Analista Técnico - Engº Junior - Civil, Sanitarista, Ambiental ou Arquiteto</t>
  </si>
  <si>
    <t>SABESP(74000003)</t>
  </si>
  <si>
    <t>SABESP(74000017)</t>
  </si>
  <si>
    <t>SABESP(74000044)</t>
  </si>
  <si>
    <t>ECONOMISTA - ANALISTA ECONÔMICO FINANCEIRO - JUNIOR</t>
  </si>
  <si>
    <t>SABESP(74000062)</t>
  </si>
  <si>
    <t>ASSISTENTE SOCIAL - Ciências sociais, Sociologia, Serviço social, Geografia ou áreas afins</t>
  </si>
  <si>
    <t>Quant.</t>
  </si>
  <si>
    <t xml:space="preserve">TOTAL GERAL </t>
  </si>
  <si>
    <t>(%)</t>
  </si>
  <si>
    <t>VALORES (R$)</t>
  </si>
  <si>
    <t>ACUMULADO</t>
  </si>
  <si>
    <t>Local e data,</t>
  </si>
  <si>
    <t>Responsavel Legal</t>
  </si>
  <si>
    <t>Nome</t>
  </si>
  <si>
    <t xml:space="preserve">CPF nº </t>
  </si>
</sst>
</file>

<file path=xl/styles.xml><?xml version="1.0" encoding="utf-8"?>
<styleSheet xmlns="http://schemas.openxmlformats.org/spreadsheetml/2006/main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;[Red]0"/>
    <numFmt numFmtId="165" formatCode="_(&quot;Cr$&quot;* #,##0.00_);_(&quot;Cr$&quot;* \(#,##0.00\);_(&quot;Cr$&quot;* &quot;-&quot;??_);_(@_)"/>
    <numFmt numFmtId="166" formatCode="&quot;R$&quot;\ #,##0.00"/>
    <numFmt numFmtId="167" formatCode="_-[$R$-416]\ * #,##0.00_-;\-[$R$-416]\ * #,##0.00_-;_-[$R$-416]\ * &quot;-&quot;??_-;_-@_-"/>
  </numFmts>
  <fonts count="1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Tahoma"/>
      <family val="2"/>
    </font>
    <font>
      <sz val="14"/>
      <name val="Tahoma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i/>
      <sz val="14"/>
      <color theme="1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1EEF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6" fillId="0" borderId="0"/>
    <xf numFmtId="0" fontId="7" fillId="0" borderId="0" applyProtection="0"/>
    <xf numFmtId="0" fontId="8" fillId="0" borderId="0"/>
    <xf numFmtId="165" fontId="8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0" fillId="0" borderId="0" xfId="2" applyFont="1" applyFill="1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44" fontId="9" fillId="0" borderId="5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/>
    </xf>
    <xf numFmtId="0" fontId="9" fillId="0" borderId="6" xfId="2" applyFont="1" applyFill="1" applyBorder="1" applyAlignment="1">
      <alignment horizontal="center" vertical="center"/>
    </xf>
    <xf numFmtId="44" fontId="9" fillId="0" borderId="5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>
      <alignment vertical="center" wrapText="1"/>
    </xf>
    <xf numFmtId="2" fontId="10" fillId="0" borderId="1" xfId="2" applyNumberFormat="1" applyFont="1" applyFill="1" applyBorder="1" applyAlignment="1">
      <alignment horizontal="center" vertical="center"/>
    </xf>
    <xf numFmtId="44" fontId="10" fillId="0" borderId="1" xfId="2" applyNumberFormat="1" applyFont="1" applyFill="1" applyBorder="1" applyAlignment="1">
      <alignment vertical="center"/>
    </xf>
    <xf numFmtId="0" fontId="9" fillId="0" borderId="1" xfId="2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Alignment="1">
      <alignment horizontal="center" vertical="center"/>
    </xf>
    <xf numFmtId="0" fontId="9" fillId="0" borderId="8" xfId="2" applyFont="1" applyFill="1" applyBorder="1" applyAlignment="1">
      <alignment vertical="center"/>
    </xf>
    <xf numFmtId="0" fontId="9" fillId="0" borderId="7" xfId="4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/>
    </xf>
    <xf numFmtId="164" fontId="10" fillId="0" borderId="0" xfId="3" applyNumberFormat="1" applyFont="1" applyFill="1" applyAlignment="1">
      <alignment horizontal="left" vertical="center" shrinkToFit="1"/>
    </xf>
    <xf numFmtId="164" fontId="10" fillId="0" borderId="0" xfId="3" applyNumberFormat="1" applyFont="1" applyFill="1" applyAlignment="1">
      <alignment horizontal="center" vertical="center" shrinkToFit="1"/>
    </xf>
    <xf numFmtId="0" fontId="10" fillId="0" borderId="0" xfId="2" applyFont="1" applyFill="1"/>
    <xf numFmtId="0" fontId="10" fillId="0" borderId="0" xfId="2" applyFont="1" applyFill="1" applyAlignment="1">
      <alignment horizontal="center"/>
    </xf>
    <xf numFmtId="0" fontId="10" fillId="0" borderId="0" xfId="3" applyFont="1" applyFill="1" applyAlignment="1">
      <alignment horizontal="left" vertical="center" shrinkToFit="1"/>
    </xf>
    <xf numFmtId="0" fontId="10" fillId="0" borderId="0" xfId="3" applyFont="1" applyFill="1" applyAlignment="1">
      <alignment horizontal="center" vertical="center" shrinkToFit="1"/>
    </xf>
    <xf numFmtId="0" fontId="9" fillId="0" borderId="0" xfId="2" applyFont="1" applyFill="1" applyAlignment="1">
      <alignment horizontal="left"/>
    </xf>
    <xf numFmtId="0" fontId="10" fillId="0" borderId="0" xfId="2" applyFont="1" applyFill="1" applyAlignment="1">
      <alignment horizontal="left"/>
    </xf>
    <xf numFmtId="0" fontId="10" fillId="0" borderId="0" xfId="2" applyFont="1" applyFill="1" applyAlignment="1">
      <alignment horizontal="center" wrapText="1"/>
    </xf>
    <xf numFmtId="164" fontId="10" fillId="0" borderId="0" xfId="2" applyNumberFormat="1" applyFont="1" applyFill="1" applyAlignment="1">
      <alignment horizontal="center"/>
    </xf>
    <xf numFmtId="2" fontId="10" fillId="0" borderId="0" xfId="2" applyNumberFormat="1" applyFont="1" applyFill="1" applyAlignment="1">
      <alignment horizontal="center"/>
    </xf>
    <xf numFmtId="44" fontId="10" fillId="0" borderId="0" xfId="2" applyNumberFormat="1" applyFont="1" applyFill="1" applyAlignment="1">
      <alignment vertical="center"/>
    </xf>
    <xf numFmtId="0" fontId="10" fillId="3" borderId="0" xfId="2" applyFont="1" applyFill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/>
    </xf>
    <xf numFmtId="0" fontId="10" fillId="0" borderId="12" xfId="2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/>
    </xf>
    <xf numFmtId="166" fontId="12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horizontal="center" vertical="center"/>
    </xf>
    <xf numFmtId="166" fontId="3" fillId="4" borderId="1" xfId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vertical="center"/>
    </xf>
    <xf numFmtId="10" fontId="0" fillId="4" borderId="1" xfId="6" applyNumberFormat="1" applyFont="1" applyFill="1" applyBorder="1" applyAlignment="1">
      <alignment horizontal="center" vertical="center"/>
    </xf>
    <xf numFmtId="166" fontId="11" fillId="5" borderId="1" xfId="0" applyNumberFormat="1" applyFont="1" applyFill="1" applyBorder="1" applyAlignment="1">
      <alignment horizontal="center" vertical="center" wrapText="1"/>
    </xf>
    <xf numFmtId="166" fontId="12" fillId="5" borderId="1" xfId="0" applyNumberFormat="1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vertical="center"/>
    </xf>
    <xf numFmtId="44" fontId="10" fillId="3" borderId="1" xfId="2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10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167" fontId="10" fillId="0" borderId="0" xfId="2" applyNumberFormat="1" applyFont="1" applyFill="1" applyAlignment="1">
      <alignment vertical="center"/>
    </xf>
    <xf numFmtId="0" fontId="14" fillId="0" borderId="0" xfId="0" applyFont="1"/>
    <xf numFmtId="44" fontId="9" fillId="0" borderId="5" xfId="2" applyNumberFormat="1" applyFont="1" applyFill="1" applyBorder="1" applyAlignment="1">
      <alignment vertical="center"/>
    </xf>
    <xf numFmtId="8" fontId="9" fillId="0" borderId="1" xfId="2" applyNumberFormat="1" applyFont="1" applyFill="1" applyBorder="1" applyAlignment="1">
      <alignment vertical="center"/>
    </xf>
    <xf numFmtId="167" fontId="9" fillId="0" borderId="0" xfId="2" applyNumberFormat="1" applyFont="1" applyFill="1" applyAlignment="1">
      <alignment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164" fontId="10" fillId="0" borderId="0" xfId="3" applyNumberFormat="1" applyFont="1" applyFill="1" applyAlignment="1">
      <alignment horizontal="center" vertical="center" shrinkToFit="1"/>
    </xf>
    <xf numFmtId="0" fontId="9" fillId="0" borderId="2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 wrapText="1" shrinkToFit="1"/>
    </xf>
    <xf numFmtId="0" fontId="9" fillId="0" borderId="3" xfId="3" applyFont="1" applyFill="1" applyBorder="1" applyAlignment="1">
      <alignment horizontal="left" vertical="center" wrapText="1" shrinkToFit="1"/>
    </xf>
    <xf numFmtId="0" fontId="9" fillId="0" borderId="4" xfId="3" applyFont="1" applyFill="1" applyBorder="1" applyAlignment="1">
      <alignment horizontal="left" vertical="center" wrapText="1" shrinkToFit="1"/>
    </xf>
    <xf numFmtId="0" fontId="10" fillId="0" borderId="0" xfId="3" applyFont="1" applyFill="1" applyAlignment="1">
      <alignment horizontal="left" vertical="center" shrinkToFit="1"/>
    </xf>
    <xf numFmtId="0" fontId="10" fillId="0" borderId="0" xfId="2" applyFont="1" applyFill="1"/>
    <xf numFmtId="0" fontId="10" fillId="0" borderId="2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9" xfId="4" applyFont="1" applyFill="1" applyBorder="1" applyAlignment="1">
      <alignment horizontal="left" vertical="center" wrapText="1"/>
    </xf>
    <xf numFmtId="0" fontId="10" fillId="0" borderId="10" xfId="4" applyFont="1" applyFill="1" applyBorder="1" applyAlignment="1">
      <alignment horizontal="left" vertical="center" wrapText="1"/>
    </xf>
    <xf numFmtId="0" fontId="10" fillId="0" borderId="11" xfId="4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7">
    <cellStyle name="Moeda" xfId="1" builtinId="4"/>
    <cellStyle name="Moeda 2" xfId="5"/>
    <cellStyle name="Normal" xfId="0" builtinId="0"/>
    <cellStyle name="Normal 2" xfId="2"/>
    <cellStyle name="Normal 36" xfId="4"/>
    <cellStyle name="Normal_Cronograma" xfId="3"/>
    <cellStyle name="Porcentagem" xfId="6" builtinId="5"/>
  </cellStyles>
  <dxfs count="0"/>
  <tableStyles count="0" defaultTableStyle="TableStyleMedium2" defaultPivotStyle="PivotStyleLight16"/>
  <colors>
    <mruColors>
      <color rgb="FF81EE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9"/>
  <sheetViews>
    <sheetView tabSelected="1" view="pageBreakPreview" topLeftCell="A33" zoomScale="70" zoomScaleNormal="85" zoomScaleSheetLayoutView="70" workbookViewId="0">
      <selection activeCell="E42" sqref="E42"/>
    </sheetView>
  </sheetViews>
  <sheetFormatPr defaultRowHeight="33" customHeight="1"/>
  <cols>
    <col min="1" max="1" width="17.42578125" style="16" customWidth="1"/>
    <col min="2" max="2" width="87.7109375" style="16" customWidth="1"/>
    <col min="3" max="3" width="25.85546875" style="4" hidden="1" customWidth="1"/>
    <col min="4" max="4" width="12" style="16" customWidth="1"/>
    <col min="5" max="5" width="16" style="4" customWidth="1"/>
    <col min="6" max="6" width="16.28515625" style="32" customWidth="1"/>
    <col min="7" max="7" width="24.5703125" style="31" customWidth="1"/>
    <col min="8" max="8" width="22.42578125" style="4" bestFit="1" customWidth="1"/>
    <col min="9" max="10" width="20.85546875" style="4" bestFit="1" customWidth="1"/>
    <col min="11" max="11" width="19.42578125" style="4" bestFit="1" customWidth="1"/>
    <col min="12" max="12" width="20.85546875" style="4" bestFit="1" customWidth="1"/>
    <col min="13" max="13" width="23.28515625" style="4" bestFit="1" customWidth="1"/>
    <col min="14" max="14" width="20.85546875" style="4" bestFit="1" customWidth="1"/>
    <col min="15" max="16384" width="9.140625" style="4"/>
  </cols>
  <sheetData>
    <row r="1" spans="1:13" ht="33" customHeight="1">
      <c r="A1" s="60" t="s">
        <v>16</v>
      </c>
      <c r="B1" s="61"/>
      <c r="C1" s="61"/>
      <c r="D1" s="61"/>
      <c r="E1" s="61"/>
      <c r="F1" s="61"/>
      <c r="G1" s="62"/>
    </row>
    <row r="2" spans="1:13" ht="33" customHeight="1">
      <c r="A2" s="67" t="s">
        <v>33</v>
      </c>
      <c r="B2" s="68"/>
      <c r="C2" s="68"/>
      <c r="D2" s="68"/>
      <c r="E2" s="68"/>
      <c r="F2" s="68"/>
      <c r="G2" s="69"/>
    </row>
    <row r="3" spans="1:13" ht="47.25" customHeight="1">
      <c r="A3" s="64" t="s">
        <v>34</v>
      </c>
      <c r="B3" s="65"/>
      <c r="C3" s="65"/>
      <c r="D3" s="65"/>
      <c r="E3" s="65"/>
      <c r="F3" s="65"/>
      <c r="G3" s="66"/>
    </row>
    <row r="4" spans="1:13" ht="33" hidden="1" customHeight="1">
      <c r="A4" s="70" t="s">
        <v>17</v>
      </c>
      <c r="B4" s="71"/>
      <c r="C4" s="71"/>
      <c r="D4" s="71"/>
      <c r="E4" s="71"/>
      <c r="F4" s="71"/>
      <c r="G4" s="72"/>
    </row>
    <row r="5" spans="1:13" ht="24.75" customHeight="1">
      <c r="A5" s="75"/>
      <c r="B5" s="76"/>
      <c r="C5" s="76"/>
      <c r="D5" s="76"/>
      <c r="E5" s="77"/>
      <c r="F5" s="54" t="s">
        <v>37</v>
      </c>
      <c r="G5" s="53">
        <v>0.28000000000000003</v>
      </c>
    </row>
    <row r="6" spans="1:13" ht="36" customHeight="1">
      <c r="A6" s="6" t="s">
        <v>18</v>
      </c>
      <c r="B6" s="6" t="s">
        <v>20</v>
      </c>
      <c r="C6" s="6" t="s">
        <v>19</v>
      </c>
      <c r="D6" s="6" t="s">
        <v>36</v>
      </c>
      <c r="E6" s="6" t="s">
        <v>56</v>
      </c>
      <c r="F6" s="7" t="s">
        <v>21</v>
      </c>
      <c r="G6" s="7" t="s">
        <v>22</v>
      </c>
      <c r="H6" s="56"/>
      <c r="I6" s="56"/>
      <c r="J6" s="56"/>
    </row>
    <row r="7" spans="1:13" ht="30.75" customHeight="1">
      <c r="A7" s="6" t="s">
        <v>38</v>
      </c>
      <c r="B7" s="8" t="s">
        <v>40</v>
      </c>
      <c r="C7" s="6"/>
      <c r="D7" s="9"/>
      <c r="E7" s="6"/>
      <c r="F7" s="10"/>
      <c r="G7" s="57">
        <f>(H7+I7+J7)/3</f>
        <v>0</v>
      </c>
      <c r="H7" s="55"/>
      <c r="I7" s="55"/>
      <c r="J7" s="55"/>
    </row>
    <row r="8" spans="1:13" ht="30.75" customHeight="1">
      <c r="A8" s="6">
        <v>1</v>
      </c>
      <c r="B8" s="35" t="s">
        <v>5</v>
      </c>
      <c r="C8" s="6"/>
      <c r="D8" s="9"/>
      <c r="E8" s="6"/>
      <c r="F8" s="10"/>
      <c r="G8" s="57">
        <f t="shared" ref="G8:G49" si="0">(H8+I8+J8)/3</f>
        <v>0</v>
      </c>
      <c r="H8" s="55"/>
      <c r="I8" s="55"/>
      <c r="J8" s="55"/>
      <c r="M8" s="31"/>
    </row>
    <row r="9" spans="1:13" ht="18.75" customHeight="1">
      <c r="A9" s="11" t="s">
        <v>23</v>
      </c>
      <c r="B9" s="12" t="s">
        <v>48</v>
      </c>
      <c r="C9" s="11" t="s">
        <v>24</v>
      </c>
      <c r="D9" s="33" t="s">
        <v>25</v>
      </c>
      <c r="E9" s="13">
        <v>24</v>
      </c>
      <c r="F9" s="51">
        <f>G9/E9</f>
        <v>0</v>
      </c>
      <c r="G9" s="57">
        <f t="shared" si="0"/>
        <v>0</v>
      </c>
      <c r="H9" s="55"/>
      <c r="I9" s="55"/>
      <c r="J9" s="55"/>
      <c r="L9" s="31"/>
    </row>
    <row r="10" spans="1:13" ht="18.75" customHeight="1">
      <c r="A10" s="11" t="s">
        <v>26</v>
      </c>
      <c r="B10" s="12" t="s">
        <v>35</v>
      </c>
      <c r="C10" s="11" t="s">
        <v>29</v>
      </c>
      <c r="D10" s="33" t="s">
        <v>25</v>
      </c>
      <c r="E10" s="13">
        <f>48+8</f>
        <v>56</v>
      </c>
      <c r="F10" s="51">
        <f>G10/E10</f>
        <v>0</v>
      </c>
      <c r="G10" s="57">
        <f t="shared" si="0"/>
        <v>0</v>
      </c>
      <c r="H10" s="55"/>
      <c r="I10" s="55"/>
      <c r="J10" s="55"/>
    </row>
    <row r="11" spans="1:13" ht="30.75" customHeight="1">
      <c r="A11" s="15">
        <v>2</v>
      </c>
      <c r="B11" s="35" t="s">
        <v>6</v>
      </c>
      <c r="C11" s="15"/>
      <c r="D11" s="33"/>
      <c r="E11" s="13"/>
      <c r="F11" s="51"/>
      <c r="G11" s="57">
        <f t="shared" si="0"/>
        <v>0</v>
      </c>
      <c r="H11" s="55"/>
      <c r="I11" s="55"/>
      <c r="J11" s="55"/>
    </row>
    <row r="12" spans="1:13" ht="18.75" customHeight="1">
      <c r="A12" s="11" t="s">
        <v>0</v>
      </c>
      <c r="B12" s="12" t="s">
        <v>47</v>
      </c>
      <c r="C12" s="11" t="s">
        <v>50</v>
      </c>
      <c r="D12" s="33" t="s">
        <v>25</v>
      </c>
      <c r="E12" s="13">
        <v>40</v>
      </c>
      <c r="F12" s="51">
        <f>G12/E12</f>
        <v>0</v>
      </c>
      <c r="G12" s="57">
        <f t="shared" si="0"/>
        <v>0</v>
      </c>
      <c r="H12" s="55"/>
      <c r="I12" s="55"/>
      <c r="J12" s="55"/>
    </row>
    <row r="13" spans="1:13" ht="18.75" customHeight="1">
      <c r="A13" s="11" t="s">
        <v>1</v>
      </c>
      <c r="B13" s="12" t="s">
        <v>49</v>
      </c>
      <c r="C13" s="11" t="s">
        <v>51</v>
      </c>
      <c r="D13" s="33" t="s">
        <v>25</v>
      </c>
      <c r="E13" s="13">
        <f>10*8</f>
        <v>80</v>
      </c>
      <c r="F13" s="51">
        <f>G13/E13</f>
        <v>0</v>
      </c>
      <c r="G13" s="57">
        <f t="shared" si="0"/>
        <v>0</v>
      </c>
      <c r="H13" s="55"/>
      <c r="I13" s="55"/>
      <c r="J13" s="55"/>
    </row>
    <row r="14" spans="1:13" ht="18.75" customHeight="1">
      <c r="A14" s="11" t="s">
        <v>45</v>
      </c>
      <c r="B14" s="12" t="s">
        <v>53</v>
      </c>
      <c r="C14" s="11" t="s">
        <v>52</v>
      </c>
      <c r="D14" s="33" t="s">
        <v>25</v>
      </c>
      <c r="E14" s="13">
        <f>5*8</f>
        <v>40</v>
      </c>
      <c r="F14" s="51">
        <f>G14/E14</f>
        <v>0</v>
      </c>
      <c r="G14" s="57">
        <f t="shared" si="0"/>
        <v>0</v>
      </c>
      <c r="H14" s="55"/>
      <c r="I14" s="55"/>
      <c r="J14" s="55"/>
    </row>
    <row r="15" spans="1:13" ht="38.25" customHeight="1">
      <c r="A15" s="11" t="s">
        <v>46</v>
      </c>
      <c r="B15" s="12" t="s">
        <v>55</v>
      </c>
      <c r="C15" s="11" t="s">
        <v>54</v>
      </c>
      <c r="D15" s="33" t="s">
        <v>25</v>
      </c>
      <c r="E15" s="13">
        <f>7*8</f>
        <v>56</v>
      </c>
      <c r="F15" s="51">
        <f>G15/E15</f>
        <v>0</v>
      </c>
      <c r="G15" s="57">
        <f t="shared" si="0"/>
        <v>0</v>
      </c>
      <c r="H15" s="55"/>
      <c r="I15" s="55"/>
      <c r="J15" s="55"/>
    </row>
    <row r="16" spans="1:13" ht="43.5" customHeight="1">
      <c r="A16" s="15">
        <v>3</v>
      </c>
      <c r="B16" s="52" t="s">
        <v>7</v>
      </c>
      <c r="C16" s="15"/>
      <c r="D16" s="33"/>
      <c r="E16" s="13"/>
      <c r="F16" s="14"/>
      <c r="G16" s="57">
        <f t="shared" si="0"/>
        <v>0</v>
      </c>
      <c r="H16" s="55"/>
      <c r="I16" s="55"/>
      <c r="J16" s="55"/>
    </row>
    <row r="17" spans="1:14" ht="18.75" customHeight="1">
      <c r="A17" s="11" t="s">
        <v>27</v>
      </c>
      <c r="B17" s="12" t="str">
        <f>+B12</f>
        <v>Engenheiro Pleno - Civil, Sanitarista ou Engenheiro Ambiental</v>
      </c>
      <c r="C17" s="11" t="s">
        <v>24</v>
      </c>
      <c r="D17" s="33" t="s">
        <v>25</v>
      </c>
      <c r="E17" s="13">
        <v>48</v>
      </c>
      <c r="F17" s="51">
        <f>G17/E17</f>
        <v>0</v>
      </c>
      <c r="G17" s="57">
        <f t="shared" si="0"/>
        <v>0</v>
      </c>
      <c r="H17" s="55"/>
      <c r="I17" s="55"/>
      <c r="J17" s="55"/>
    </row>
    <row r="18" spans="1:14" ht="18.75" customHeight="1">
      <c r="A18" s="11" t="s">
        <v>1</v>
      </c>
      <c r="B18" s="12" t="s">
        <v>49</v>
      </c>
      <c r="C18" s="11" t="s">
        <v>51</v>
      </c>
      <c r="D18" s="33" t="s">
        <v>25</v>
      </c>
      <c r="E18" s="13">
        <f>20*8</f>
        <v>160</v>
      </c>
      <c r="F18" s="51">
        <f>G18/E18</f>
        <v>0</v>
      </c>
      <c r="G18" s="57">
        <f t="shared" si="0"/>
        <v>0</v>
      </c>
      <c r="H18" s="55"/>
      <c r="I18" s="55"/>
      <c r="J18" s="55"/>
    </row>
    <row r="19" spans="1:14" ht="30.75" customHeight="1">
      <c r="A19" s="15">
        <v>4</v>
      </c>
      <c r="B19" s="35" t="s">
        <v>13</v>
      </c>
      <c r="C19" s="15"/>
      <c r="D19" s="33"/>
      <c r="E19" s="13"/>
      <c r="F19" s="51"/>
      <c r="G19" s="57">
        <f>(H19+I19+J19)/3</f>
        <v>0</v>
      </c>
      <c r="H19" s="55"/>
      <c r="I19" s="55"/>
      <c r="J19" s="55"/>
    </row>
    <row r="20" spans="1:14" ht="18.75" customHeight="1">
      <c r="A20" s="11" t="s">
        <v>30</v>
      </c>
      <c r="B20" s="12" t="str">
        <f>+B17</f>
        <v>Engenheiro Pleno - Civil, Sanitarista ou Engenheiro Ambiental</v>
      </c>
      <c r="C20" s="11" t="s">
        <v>24</v>
      </c>
      <c r="D20" s="33" t="s">
        <v>25</v>
      </c>
      <c r="E20" s="13">
        <v>48</v>
      </c>
      <c r="F20" s="51">
        <f>G20/E20</f>
        <v>0</v>
      </c>
      <c r="G20" s="57">
        <f t="shared" si="0"/>
        <v>0</v>
      </c>
      <c r="H20" s="55"/>
      <c r="I20" s="55"/>
      <c r="J20" s="55"/>
    </row>
    <row r="21" spans="1:14" ht="18.75" customHeight="1">
      <c r="A21" s="11" t="s">
        <v>31</v>
      </c>
      <c r="B21" s="12" t="s">
        <v>49</v>
      </c>
      <c r="C21" s="11" t="s">
        <v>51</v>
      </c>
      <c r="D21" s="33" t="s">
        <v>25</v>
      </c>
      <c r="E21" s="13">
        <f>15*8</f>
        <v>120</v>
      </c>
      <c r="F21" s="51">
        <f>G21/E21</f>
        <v>0</v>
      </c>
      <c r="G21" s="57">
        <f t="shared" si="0"/>
        <v>0</v>
      </c>
      <c r="H21" s="55"/>
      <c r="I21" s="55"/>
      <c r="J21" s="55"/>
    </row>
    <row r="22" spans="1:14" ht="18.75" customHeight="1">
      <c r="A22" s="11" t="s">
        <v>43</v>
      </c>
      <c r="B22" s="12" t="s">
        <v>53</v>
      </c>
      <c r="C22" s="11" t="s">
        <v>52</v>
      </c>
      <c r="D22" s="33" t="s">
        <v>25</v>
      </c>
      <c r="E22" s="13">
        <f>7*8</f>
        <v>56</v>
      </c>
      <c r="F22" s="51">
        <f>G22/E22</f>
        <v>0</v>
      </c>
      <c r="G22" s="57">
        <f t="shared" si="0"/>
        <v>0</v>
      </c>
      <c r="H22" s="55"/>
      <c r="I22" s="55"/>
      <c r="J22" s="55"/>
    </row>
    <row r="23" spans="1:14" ht="30.75" customHeight="1">
      <c r="A23" s="15">
        <v>5</v>
      </c>
      <c r="B23" s="35" t="s">
        <v>14</v>
      </c>
      <c r="C23" s="15"/>
      <c r="D23" s="33"/>
      <c r="E23" s="13"/>
      <c r="F23" s="14"/>
      <c r="G23" s="57"/>
      <c r="H23" s="59"/>
      <c r="I23" s="55"/>
      <c r="J23" s="55"/>
      <c r="K23" s="55"/>
    </row>
    <row r="24" spans="1:14" ht="18.75" customHeight="1">
      <c r="A24" s="11" t="s">
        <v>0</v>
      </c>
      <c r="B24" s="12" t="s">
        <v>47</v>
      </c>
      <c r="C24" s="11" t="s">
        <v>50</v>
      </c>
      <c r="D24" s="33" t="s">
        <v>25</v>
      </c>
      <c r="E24" s="13">
        <f>5*8</f>
        <v>40</v>
      </c>
      <c r="F24" s="51">
        <f>G24/E24</f>
        <v>0</v>
      </c>
      <c r="G24" s="57">
        <f t="shared" si="0"/>
        <v>0</v>
      </c>
      <c r="H24" s="55"/>
      <c r="I24" s="55"/>
      <c r="J24" s="55"/>
    </row>
    <row r="25" spans="1:14" ht="18.75" customHeight="1">
      <c r="A25" s="11" t="s">
        <v>1</v>
      </c>
      <c r="B25" s="12" t="s">
        <v>49</v>
      </c>
      <c r="C25" s="11" t="s">
        <v>51</v>
      </c>
      <c r="D25" s="33" t="s">
        <v>25</v>
      </c>
      <c r="E25" s="13">
        <f>12*8</f>
        <v>96</v>
      </c>
      <c r="F25" s="51">
        <f>G25/E25</f>
        <v>0</v>
      </c>
      <c r="G25" s="57">
        <f t="shared" si="0"/>
        <v>0</v>
      </c>
      <c r="H25" s="55"/>
      <c r="I25" s="55"/>
      <c r="J25" s="55"/>
    </row>
    <row r="26" spans="1:14" ht="18.75" customHeight="1">
      <c r="A26" s="11" t="s">
        <v>32</v>
      </c>
      <c r="B26" s="12" t="s">
        <v>35</v>
      </c>
      <c r="C26" s="11" t="s">
        <v>29</v>
      </c>
      <c r="D26" s="33" t="s">
        <v>25</v>
      </c>
      <c r="E26" s="13">
        <f>3*8</f>
        <v>24</v>
      </c>
      <c r="F26" s="51">
        <f>G26/E26</f>
        <v>0</v>
      </c>
      <c r="G26" s="57">
        <f t="shared" si="0"/>
        <v>0</v>
      </c>
      <c r="H26" s="55"/>
      <c r="I26" s="55"/>
      <c r="J26" s="55"/>
      <c r="N26" s="31"/>
    </row>
    <row r="27" spans="1:14" ht="40.5" customHeight="1">
      <c r="A27" s="6">
        <v>6</v>
      </c>
      <c r="B27" s="52" t="s">
        <v>15</v>
      </c>
      <c r="C27" s="6"/>
      <c r="D27" s="9"/>
      <c r="E27" s="6"/>
      <c r="F27" s="10"/>
      <c r="G27" s="57"/>
      <c r="H27" s="59"/>
      <c r="I27" s="55"/>
      <c r="J27" s="55"/>
      <c r="K27" s="55"/>
      <c r="M27" s="55"/>
    </row>
    <row r="28" spans="1:14" ht="18.75" customHeight="1">
      <c r="A28" s="11" t="s">
        <v>0</v>
      </c>
      <c r="B28" s="12" t="s">
        <v>47</v>
      </c>
      <c r="C28" s="11" t="s">
        <v>50</v>
      </c>
      <c r="D28" s="33" t="s">
        <v>25</v>
      </c>
      <c r="E28" s="13">
        <f>5*8</f>
        <v>40</v>
      </c>
      <c r="F28" s="51">
        <f>G28/E28</f>
        <v>0</v>
      </c>
      <c r="G28" s="57">
        <f t="shared" si="0"/>
        <v>0</v>
      </c>
      <c r="H28" s="55"/>
      <c r="I28" s="55"/>
      <c r="J28" s="55"/>
      <c r="M28" s="55"/>
    </row>
    <row r="29" spans="1:14" ht="18.75" customHeight="1">
      <c r="A29" s="11" t="s">
        <v>1</v>
      </c>
      <c r="B29" s="12" t="s">
        <v>49</v>
      </c>
      <c r="C29" s="11" t="s">
        <v>51</v>
      </c>
      <c r="D29" s="33" t="s">
        <v>25</v>
      </c>
      <c r="E29" s="13">
        <f>7*8</f>
        <v>56</v>
      </c>
      <c r="F29" s="51">
        <f>G29/E29</f>
        <v>0</v>
      </c>
      <c r="G29" s="57">
        <f t="shared" si="0"/>
        <v>0</v>
      </c>
      <c r="H29" s="55"/>
      <c r="I29" s="55"/>
      <c r="J29" s="55"/>
    </row>
    <row r="30" spans="1:14" ht="18.75" customHeight="1">
      <c r="A30" s="11" t="s">
        <v>32</v>
      </c>
      <c r="B30" s="12" t="s">
        <v>35</v>
      </c>
      <c r="C30" s="11" t="s">
        <v>29</v>
      </c>
      <c r="D30" s="33" t="s">
        <v>25</v>
      </c>
      <c r="E30" s="13">
        <v>24</v>
      </c>
      <c r="F30" s="51">
        <f>G30/E30</f>
        <v>0</v>
      </c>
      <c r="G30" s="57">
        <f t="shared" si="0"/>
        <v>0</v>
      </c>
      <c r="H30" s="55"/>
      <c r="I30" s="55"/>
      <c r="J30" s="55"/>
      <c r="M30" s="55"/>
    </row>
    <row r="31" spans="1:14" ht="30.75" customHeight="1">
      <c r="A31" s="6" t="s">
        <v>39</v>
      </c>
      <c r="B31" s="8" t="s">
        <v>41</v>
      </c>
      <c r="C31" s="11"/>
      <c r="D31" s="33"/>
      <c r="E31" s="13"/>
      <c r="F31" s="51"/>
      <c r="G31" s="57">
        <f t="shared" si="0"/>
        <v>0</v>
      </c>
      <c r="H31" s="55"/>
      <c r="I31" s="55"/>
      <c r="J31" s="55"/>
    </row>
    <row r="32" spans="1:14" ht="43.5" customHeight="1">
      <c r="A32" s="15">
        <v>1</v>
      </c>
      <c r="B32" s="52" t="s">
        <v>8</v>
      </c>
      <c r="C32" s="15"/>
      <c r="D32" s="33"/>
      <c r="E32" s="13"/>
      <c r="F32" s="14"/>
      <c r="G32" s="57">
        <f t="shared" si="0"/>
        <v>0</v>
      </c>
      <c r="H32" s="55"/>
      <c r="I32" s="55"/>
      <c r="J32" s="55"/>
      <c r="M32" s="59"/>
    </row>
    <row r="33" spans="1:10" ht="18.75" customHeight="1">
      <c r="A33" s="11" t="s">
        <v>23</v>
      </c>
      <c r="B33" s="12" t="str">
        <f>+B29</f>
        <v>Analista Técnico - Engº Junior - Civil, Sanitarista, Ambiental ou Arquiteto</v>
      </c>
      <c r="C33" s="11" t="s">
        <v>24</v>
      </c>
      <c r="D33" s="33" t="s">
        <v>25</v>
      </c>
      <c r="E33" s="13">
        <f>6*8</f>
        <v>48</v>
      </c>
      <c r="F33" s="51">
        <f>G33/E33</f>
        <v>0</v>
      </c>
      <c r="G33" s="57">
        <f t="shared" si="0"/>
        <v>0</v>
      </c>
      <c r="H33" s="55"/>
      <c r="I33" s="55"/>
      <c r="J33" s="55"/>
    </row>
    <row r="34" spans="1:10" ht="18.75" customHeight="1">
      <c r="A34" s="11" t="s">
        <v>26</v>
      </c>
      <c r="B34" s="12" t="s">
        <v>35</v>
      </c>
      <c r="C34" s="11" t="s">
        <v>29</v>
      </c>
      <c r="D34" s="33" t="s">
        <v>25</v>
      </c>
      <c r="E34" s="13">
        <f>10*8</f>
        <v>80</v>
      </c>
      <c r="F34" s="51">
        <f>G34/E34</f>
        <v>0</v>
      </c>
      <c r="G34" s="57">
        <f t="shared" si="0"/>
        <v>0</v>
      </c>
      <c r="H34" s="55"/>
      <c r="I34" s="55"/>
      <c r="J34" s="55"/>
    </row>
    <row r="35" spans="1:10" ht="30.75" customHeight="1">
      <c r="A35" s="15">
        <v>2</v>
      </c>
      <c r="B35" s="35" t="s">
        <v>10</v>
      </c>
      <c r="C35" s="15"/>
      <c r="D35" s="33"/>
      <c r="E35" s="13"/>
      <c r="F35" s="51"/>
      <c r="G35" s="57">
        <f t="shared" si="0"/>
        <v>0</v>
      </c>
      <c r="H35" s="55"/>
      <c r="I35" s="55"/>
      <c r="J35" s="55"/>
    </row>
    <row r="36" spans="1:10" ht="18.75" customHeight="1">
      <c r="A36" s="11" t="s">
        <v>27</v>
      </c>
      <c r="B36" s="12" t="str">
        <f>+B28</f>
        <v>Engenheiro Pleno - Civil, Sanitarista ou Engenheiro Ambiental</v>
      </c>
      <c r="C36" s="11" t="str">
        <f>+C28</f>
        <v>SABESP(74000003)</v>
      </c>
      <c r="D36" s="33" t="s">
        <v>25</v>
      </c>
      <c r="E36" s="13">
        <v>32</v>
      </c>
      <c r="F36" s="51">
        <f>G36/E36</f>
        <v>0</v>
      </c>
      <c r="G36" s="57">
        <f t="shared" si="0"/>
        <v>0</v>
      </c>
      <c r="H36" s="55"/>
      <c r="I36" s="55"/>
      <c r="J36" s="55"/>
    </row>
    <row r="37" spans="1:10" ht="18.75" customHeight="1">
      <c r="A37" s="36" t="s">
        <v>0</v>
      </c>
      <c r="B37" s="12" t="str">
        <f>+B33</f>
        <v>Analista Técnico - Engº Junior - Civil, Sanitarista, Ambiental ou Arquiteto</v>
      </c>
      <c r="C37" s="11" t="s">
        <v>24</v>
      </c>
      <c r="D37" s="33" t="s">
        <v>25</v>
      </c>
      <c r="E37" s="13">
        <f>10*8</f>
        <v>80</v>
      </c>
      <c r="F37" s="51">
        <f>G37/E37</f>
        <v>0</v>
      </c>
      <c r="G37" s="57">
        <f t="shared" si="0"/>
        <v>0</v>
      </c>
      <c r="H37" s="55"/>
      <c r="I37" s="55"/>
      <c r="J37" s="55"/>
    </row>
    <row r="38" spans="1:10" ht="18.75" customHeight="1">
      <c r="A38" s="11" t="s">
        <v>1</v>
      </c>
      <c r="B38" s="12" t="s">
        <v>35</v>
      </c>
      <c r="C38" s="11" t="s">
        <v>29</v>
      </c>
      <c r="D38" s="33" t="s">
        <v>25</v>
      </c>
      <c r="E38" s="13">
        <f>+E37</f>
        <v>80</v>
      </c>
      <c r="F38" s="51">
        <f>G38/E38</f>
        <v>0</v>
      </c>
      <c r="G38" s="57">
        <f t="shared" si="0"/>
        <v>0</v>
      </c>
      <c r="H38" s="55"/>
      <c r="I38" s="55"/>
      <c r="J38" s="55"/>
    </row>
    <row r="39" spans="1:10" ht="43.5" customHeight="1">
      <c r="A39" s="15">
        <v>3</v>
      </c>
      <c r="B39" s="52" t="s">
        <v>9</v>
      </c>
      <c r="C39" s="15"/>
      <c r="D39" s="33"/>
      <c r="E39" s="13"/>
      <c r="F39" s="14"/>
      <c r="G39" s="57">
        <f t="shared" si="0"/>
        <v>0</v>
      </c>
      <c r="H39" s="55"/>
      <c r="I39" s="55"/>
      <c r="J39" s="55"/>
    </row>
    <row r="40" spans="1:10" ht="18.75" customHeight="1">
      <c r="A40" s="11" t="s">
        <v>27</v>
      </c>
      <c r="B40" s="12" t="str">
        <f>+B37</f>
        <v>Analista Técnico - Engº Junior - Civil, Sanitarista, Ambiental ou Arquiteto</v>
      </c>
      <c r="C40" s="11" t="s">
        <v>24</v>
      </c>
      <c r="D40" s="33" t="s">
        <v>25</v>
      </c>
      <c r="E40" s="13">
        <f>22*8</f>
        <v>176</v>
      </c>
      <c r="F40" s="51">
        <f>G40/E40</f>
        <v>0</v>
      </c>
      <c r="G40" s="57">
        <f t="shared" si="0"/>
        <v>0</v>
      </c>
      <c r="H40" s="55"/>
      <c r="I40" s="55"/>
      <c r="J40" s="55"/>
    </row>
    <row r="41" spans="1:10" ht="18.75" customHeight="1">
      <c r="A41" s="11" t="s">
        <v>28</v>
      </c>
      <c r="B41" s="12" t="s">
        <v>35</v>
      </c>
      <c r="C41" s="11" t="s">
        <v>29</v>
      </c>
      <c r="D41" s="33" t="s">
        <v>25</v>
      </c>
      <c r="E41" s="13">
        <f>12*8</f>
        <v>96</v>
      </c>
      <c r="F41" s="51">
        <f>G41/E41</f>
        <v>0</v>
      </c>
      <c r="G41" s="57">
        <f t="shared" si="0"/>
        <v>0</v>
      </c>
      <c r="H41" s="55"/>
      <c r="I41" s="55"/>
      <c r="J41" s="55"/>
    </row>
    <row r="42" spans="1:10" ht="42.75" customHeight="1">
      <c r="A42" s="15">
        <v>4</v>
      </c>
      <c r="B42" s="52" t="s">
        <v>11</v>
      </c>
      <c r="C42" s="15"/>
      <c r="D42" s="33"/>
      <c r="E42" s="13"/>
      <c r="F42" s="14"/>
      <c r="G42" s="57">
        <f t="shared" si="0"/>
        <v>0</v>
      </c>
      <c r="H42" s="55"/>
      <c r="I42" s="55"/>
      <c r="J42" s="55"/>
    </row>
    <row r="43" spans="1:10" ht="18.75" customHeight="1">
      <c r="A43" s="11" t="s">
        <v>27</v>
      </c>
      <c r="B43" s="12" t="str">
        <f>+B36</f>
        <v>Engenheiro Pleno - Civil, Sanitarista ou Engenheiro Ambiental</v>
      </c>
      <c r="C43" s="11" t="str">
        <f>+C36</f>
        <v>SABESP(74000003)</v>
      </c>
      <c r="D43" s="33" t="s">
        <v>25</v>
      </c>
      <c r="E43" s="13">
        <f>4*8</f>
        <v>32</v>
      </c>
      <c r="F43" s="51">
        <f>G43/E43</f>
        <v>0</v>
      </c>
      <c r="G43" s="57">
        <f t="shared" si="0"/>
        <v>0</v>
      </c>
      <c r="H43" s="55"/>
      <c r="I43" s="55"/>
      <c r="J43" s="55"/>
    </row>
    <row r="44" spans="1:10" ht="18.75" customHeight="1">
      <c r="A44" s="11" t="s">
        <v>30</v>
      </c>
      <c r="B44" s="12" t="str">
        <f>+B40</f>
        <v>Analista Técnico - Engº Junior - Civil, Sanitarista, Ambiental ou Arquiteto</v>
      </c>
      <c r="C44" s="11" t="s">
        <v>24</v>
      </c>
      <c r="D44" s="33" t="s">
        <v>25</v>
      </c>
      <c r="E44" s="13">
        <f>7*8</f>
        <v>56</v>
      </c>
      <c r="F44" s="51">
        <f>G44/E44</f>
        <v>0</v>
      </c>
      <c r="G44" s="57">
        <f t="shared" si="0"/>
        <v>0</v>
      </c>
      <c r="H44" s="55"/>
      <c r="I44" s="55"/>
      <c r="J44" s="55"/>
    </row>
    <row r="45" spans="1:10" ht="18.75" customHeight="1">
      <c r="A45" s="11" t="s">
        <v>31</v>
      </c>
      <c r="B45" s="12" t="s">
        <v>35</v>
      </c>
      <c r="C45" s="11" t="s">
        <v>29</v>
      </c>
      <c r="D45" s="33" t="s">
        <v>25</v>
      </c>
      <c r="E45" s="13">
        <f>+E44</f>
        <v>56</v>
      </c>
      <c r="F45" s="51">
        <f>G45/E45</f>
        <v>0</v>
      </c>
      <c r="G45" s="57">
        <f t="shared" si="0"/>
        <v>0</v>
      </c>
      <c r="H45" s="55"/>
      <c r="I45" s="55"/>
      <c r="J45" s="55"/>
    </row>
    <row r="46" spans="1:10" ht="41.25" customHeight="1">
      <c r="A46" s="15" t="s">
        <v>44</v>
      </c>
      <c r="B46" s="52" t="s">
        <v>42</v>
      </c>
      <c r="C46" s="15"/>
      <c r="D46" s="33"/>
      <c r="E46" s="13"/>
      <c r="F46" s="14"/>
      <c r="G46" s="57">
        <f t="shared" si="0"/>
        <v>0</v>
      </c>
      <c r="H46" s="55"/>
      <c r="I46" s="55"/>
      <c r="J46" s="55"/>
    </row>
    <row r="47" spans="1:10" ht="18.75" customHeight="1">
      <c r="A47" s="11" t="s">
        <v>0</v>
      </c>
      <c r="B47" s="12" t="s">
        <v>47</v>
      </c>
      <c r="C47" s="11" t="s">
        <v>50</v>
      </c>
      <c r="D47" s="33" t="s">
        <v>25</v>
      </c>
      <c r="E47" s="13">
        <f>32-8</f>
        <v>24</v>
      </c>
      <c r="F47" s="51">
        <f>G47/E47</f>
        <v>0</v>
      </c>
      <c r="G47" s="57">
        <f t="shared" si="0"/>
        <v>0</v>
      </c>
      <c r="H47" s="55"/>
      <c r="I47" s="55"/>
      <c r="J47" s="55"/>
    </row>
    <row r="48" spans="1:10" ht="18.75" customHeight="1">
      <c r="A48" s="11" t="s">
        <v>1</v>
      </c>
      <c r="B48" s="12" t="s">
        <v>49</v>
      </c>
      <c r="C48" s="11" t="s">
        <v>51</v>
      </c>
      <c r="D48" s="33" t="s">
        <v>25</v>
      </c>
      <c r="E48" s="13">
        <v>96</v>
      </c>
      <c r="F48" s="51">
        <f>G48/E48</f>
        <v>0</v>
      </c>
      <c r="G48" s="57">
        <f t="shared" si="0"/>
        <v>0</v>
      </c>
      <c r="H48" s="55"/>
      <c r="I48" s="55"/>
      <c r="J48" s="55"/>
    </row>
    <row r="49" spans="1:10" ht="38.25" customHeight="1">
      <c r="A49" s="11" t="s">
        <v>45</v>
      </c>
      <c r="B49" s="12" t="s">
        <v>55</v>
      </c>
      <c r="C49" s="11" t="s">
        <v>54</v>
      </c>
      <c r="D49" s="33" t="s">
        <v>25</v>
      </c>
      <c r="E49" s="13">
        <v>56</v>
      </c>
      <c r="F49" s="51">
        <f>G49/E49</f>
        <v>0</v>
      </c>
      <c r="G49" s="57">
        <f t="shared" si="0"/>
        <v>0</v>
      </c>
      <c r="H49" s="55"/>
      <c r="I49" s="55"/>
      <c r="J49" s="55"/>
    </row>
    <row r="50" spans="1:10" ht="33" customHeight="1">
      <c r="A50" s="5"/>
      <c r="B50" s="60" t="s">
        <v>57</v>
      </c>
      <c r="C50" s="61"/>
      <c r="D50" s="61"/>
      <c r="E50" s="61"/>
      <c r="F50" s="62"/>
      <c r="G50" s="58"/>
      <c r="H50" s="55"/>
      <c r="I50" s="55"/>
      <c r="J50" s="55"/>
    </row>
    <row r="51" spans="1:10" ht="11.25" customHeight="1">
      <c r="A51" s="50"/>
      <c r="B51" s="17"/>
      <c r="C51" s="17"/>
      <c r="D51" s="17"/>
      <c r="E51" s="17"/>
      <c r="F51" s="17"/>
      <c r="G51" s="17"/>
    </row>
    <row r="52" spans="1:10" ht="25.5" customHeight="1">
      <c r="A52" s="18"/>
      <c r="B52" s="78"/>
      <c r="C52" s="79"/>
      <c r="D52" s="79"/>
      <c r="E52" s="79"/>
      <c r="F52" s="79"/>
      <c r="G52" s="80"/>
    </row>
    <row r="53" spans="1:10" ht="18" customHeight="1">
      <c r="A53" s="19"/>
      <c r="B53" s="20" t="s">
        <v>61</v>
      </c>
      <c r="D53" s="19"/>
      <c r="E53" s="21"/>
      <c r="F53" s="73"/>
      <c r="G53" s="74"/>
    </row>
    <row r="54" spans="1:10" ht="18" customHeight="1">
      <c r="A54" s="19"/>
      <c r="B54" s="20"/>
      <c r="D54" s="19"/>
      <c r="E54" s="21"/>
      <c r="F54" s="24"/>
      <c r="G54" s="22"/>
    </row>
    <row r="55" spans="1:10" ht="18" customHeight="1">
      <c r="A55" s="19"/>
      <c r="B55" s="20"/>
      <c r="D55" s="19"/>
      <c r="E55" s="21"/>
      <c r="F55" s="24"/>
      <c r="G55" s="22"/>
    </row>
    <row r="56" spans="1:10" ht="18" customHeight="1">
      <c r="A56" s="19"/>
      <c r="B56" s="20"/>
      <c r="D56" s="19"/>
      <c r="E56" s="21"/>
      <c r="F56" s="24"/>
      <c r="G56" s="22"/>
    </row>
    <row r="57" spans="1:10" ht="18" customHeight="1">
      <c r="A57" s="19"/>
      <c r="B57" s="22"/>
      <c r="D57" s="19"/>
      <c r="E57" s="23"/>
      <c r="F57" s="63"/>
      <c r="G57" s="63"/>
    </row>
    <row r="58" spans="1:10" ht="18" customHeight="1">
      <c r="A58" s="19"/>
      <c r="B58" s="24" t="s">
        <v>63</v>
      </c>
      <c r="D58" s="19"/>
      <c r="E58" s="25"/>
      <c r="F58" s="19"/>
      <c r="G58" s="23"/>
    </row>
    <row r="59" spans="1:10" ht="18" customHeight="1">
      <c r="A59" s="19"/>
      <c r="B59" s="26" t="s">
        <v>62</v>
      </c>
      <c r="D59" s="19"/>
      <c r="E59" s="19"/>
      <c r="F59" s="21"/>
      <c r="G59" s="23"/>
    </row>
    <row r="60" spans="1:10" ht="18" customHeight="1">
      <c r="A60" s="19"/>
      <c r="B60" s="27" t="s">
        <v>64</v>
      </c>
      <c r="D60" s="19"/>
      <c r="E60" s="28"/>
      <c r="F60" s="21"/>
      <c r="G60" s="23"/>
    </row>
    <row r="61" spans="1:10" ht="18" customHeight="1">
      <c r="A61" s="19"/>
      <c r="B61" s="27"/>
      <c r="D61" s="19"/>
      <c r="E61" s="19"/>
      <c r="F61" s="29"/>
      <c r="G61" s="30"/>
    </row>
    <row r="62" spans="1:10" ht="18" customHeight="1">
      <c r="F62" s="16"/>
    </row>
    <row r="63" spans="1:10" ht="33" customHeight="1">
      <c r="F63" s="16"/>
    </row>
    <row r="64" spans="1:10" ht="33" customHeight="1">
      <c r="F64" s="16"/>
    </row>
    <row r="65" spans="6:6" ht="33" customHeight="1">
      <c r="F65" s="16"/>
    </row>
    <row r="66" spans="6:6" ht="33" customHeight="1">
      <c r="F66" s="16"/>
    </row>
    <row r="67" spans="6:6" ht="33" customHeight="1">
      <c r="F67" s="16"/>
    </row>
    <row r="68" spans="6:6" ht="33" customHeight="1">
      <c r="F68" s="16"/>
    </row>
    <row r="69" spans="6:6" ht="33" customHeight="1">
      <c r="F69" s="16"/>
    </row>
    <row r="70" spans="6:6" ht="33" customHeight="1">
      <c r="F70" s="16"/>
    </row>
    <row r="71" spans="6:6" ht="33" customHeight="1">
      <c r="F71" s="16"/>
    </row>
    <row r="72" spans="6:6" ht="33" customHeight="1">
      <c r="F72" s="16"/>
    </row>
    <row r="73" spans="6:6" ht="33" customHeight="1">
      <c r="F73" s="16"/>
    </row>
    <row r="74" spans="6:6" ht="33" customHeight="1">
      <c r="F74" s="16"/>
    </row>
    <row r="75" spans="6:6" ht="33" customHeight="1">
      <c r="F75" s="16"/>
    </row>
    <row r="76" spans="6:6" ht="33" customHeight="1">
      <c r="F76" s="16"/>
    </row>
    <row r="77" spans="6:6" ht="33" customHeight="1">
      <c r="F77" s="16"/>
    </row>
    <row r="78" spans="6:6" ht="33" customHeight="1">
      <c r="F78" s="16"/>
    </row>
    <row r="79" spans="6:6" ht="33" customHeight="1">
      <c r="F79" s="16"/>
    </row>
    <row r="80" spans="6:6" ht="33" customHeight="1">
      <c r="F80" s="16"/>
    </row>
    <row r="81" spans="6:6" ht="33" customHeight="1">
      <c r="F81" s="16"/>
    </row>
    <row r="82" spans="6:6" ht="33" customHeight="1">
      <c r="F82" s="16"/>
    </row>
    <row r="83" spans="6:6" ht="33" customHeight="1">
      <c r="F83" s="16"/>
    </row>
    <row r="84" spans="6:6" ht="33" customHeight="1">
      <c r="F84" s="16"/>
    </row>
    <row r="85" spans="6:6" ht="33" customHeight="1">
      <c r="F85" s="16"/>
    </row>
    <row r="86" spans="6:6" ht="33" customHeight="1">
      <c r="F86" s="16"/>
    </row>
    <row r="87" spans="6:6" ht="33" customHeight="1">
      <c r="F87" s="16"/>
    </row>
    <row r="88" spans="6:6" ht="33" customHeight="1">
      <c r="F88" s="16"/>
    </row>
    <row r="89" spans="6:6" ht="33" customHeight="1">
      <c r="F89" s="16"/>
    </row>
    <row r="90" spans="6:6" ht="33" customHeight="1">
      <c r="F90" s="16"/>
    </row>
    <row r="91" spans="6:6" ht="33" customHeight="1">
      <c r="F91" s="16"/>
    </row>
    <row r="92" spans="6:6" ht="33" customHeight="1">
      <c r="F92" s="16"/>
    </row>
    <row r="93" spans="6:6" ht="33" customHeight="1">
      <c r="F93" s="16"/>
    </row>
    <row r="94" spans="6:6" ht="33" customHeight="1">
      <c r="F94" s="16"/>
    </row>
    <row r="95" spans="6:6" ht="33" customHeight="1">
      <c r="F95" s="16"/>
    </row>
    <row r="96" spans="6:6" ht="33" customHeight="1">
      <c r="F96" s="16"/>
    </row>
    <row r="97" spans="6:6" ht="33" customHeight="1">
      <c r="F97" s="16"/>
    </row>
    <row r="98" spans="6:6" ht="33" customHeight="1">
      <c r="F98" s="16"/>
    </row>
    <row r="99" spans="6:6" ht="33" customHeight="1">
      <c r="F99" s="16"/>
    </row>
  </sheetData>
  <sheetProtection selectLockedCells="1" sort="0" selectUnlockedCells="1"/>
  <mergeCells count="9">
    <mergeCell ref="A1:G1"/>
    <mergeCell ref="F57:G57"/>
    <mergeCell ref="A3:G3"/>
    <mergeCell ref="A2:G2"/>
    <mergeCell ref="A4:G4"/>
    <mergeCell ref="F53:G53"/>
    <mergeCell ref="A5:E5"/>
    <mergeCell ref="B52:G52"/>
    <mergeCell ref="B50:F50"/>
  </mergeCells>
  <phoneticPr fontId="1" type="noConversion"/>
  <dataValidations count="2">
    <dataValidation allowBlank="1" showInputMessage="1" showErrorMessage="1" promptTitle="APENAS ITEM E SUBITEM" prompt="Exemplo: 1 ;  1.1  ;  1.2  ;  1.3_x000a_Não usar: 1.1.1" sqref="A28:A30 C9:C26 A9:A26 A32:A36 C28:C49 A38:A49"/>
    <dataValidation type="list" allowBlank="1" showInputMessage="1" showErrorMessage="1" sqref="D9:D26 D28:D49">
      <formula1>"m, m³/hora, unid, contrato, ha, m², L, km, h, m³, d, mês, m³/km, t, l/min, l/seg, m³/seg, m³/min, kg, g, cm³, km³, cm, dam², Hh, hab/km², kit, dz, s, vb"</formula1>
    </dataValidation>
  </dataValidations>
  <printOptions horizontalCentered="1"/>
  <pageMargins left="0.51181102362204722" right="0.51181102362204722" top="0.78740157480314965" bottom="0.78740157480314965" header="0" footer="0"/>
  <pageSetup paperSize="9" scale="75" orientation="landscape" r:id="rId1"/>
  <rowBreaks count="2" manualBreakCount="2">
    <brk id="26" max="6" man="1"/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zoomScale="85" zoomScaleNormal="85" workbookViewId="0">
      <selection activeCell="F9" sqref="F9"/>
    </sheetView>
  </sheetViews>
  <sheetFormatPr defaultRowHeight="15"/>
  <cols>
    <col min="1" max="1" width="95.140625" style="38" bestFit="1" customWidth="1"/>
    <col min="2" max="7" width="12.28515625" style="38" customWidth="1"/>
    <col min="8" max="12" width="9.42578125" style="38" hidden="1" customWidth="1"/>
    <col min="13" max="13" width="9.42578125" style="38" bestFit="1" customWidth="1"/>
    <col min="14" max="14" width="13.7109375" style="38" bestFit="1" customWidth="1"/>
    <col min="15" max="16384" width="9.140625" style="38"/>
  </cols>
  <sheetData>
    <row r="1" spans="1:14" s="40" customFormat="1" ht="20.25" customHeight="1">
      <c r="A1" s="81" t="s">
        <v>2</v>
      </c>
      <c r="B1" s="82" t="s">
        <v>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N1" s="85" t="s">
        <v>60</v>
      </c>
    </row>
    <row r="2" spans="1:14" s="40" customFormat="1" ht="20.25" customHeight="1">
      <c r="A2" s="81"/>
      <c r="B2" s="34">
        <v>1</v>
      </c>
      <c r="C2" s="34">
        <v>2</v>
      </c>
      <c r="D2" s="34">
        <v>3</v>
      </c>
      <c r="E2" s="34">
        <v>4</v>
      </c>
      <c r="F2" s="34">
        <v>5</v>
      </c>
      <c r="G2" s="34">
        <v>6</v>
      </c>
      <c r="H2" s="34">
        <v>7</v>
      </c>
      <c r="I2" s="34">
        <v>8</v>
      </c>
      <c r="J2" s="34">
        <v>9</v>
      </c>
      <c r="K2" s="34">
        <v>10</v>
      </c>
      <c r="L2" s="34">
        <v>11</v>
      </c>
      <c r="M2" s="34">
        <v>12</v>
      </c>
      <c r="N2" s="86"/>
    </row>
    <row r="3" spans="1:14" s="40" customFormat="1" ht="24" customHeight="1">
      <c r="A3" s="1" t="s">
        <v>5</v>
      </c>
      <c r="B3" s="48">
        <f>+'Planilha Orçamentaria '!G8</f>
        <v>0</v>
      </c>
      <c r="C3" s="37" t="s">
        <v>4</v>
      </c>
      <c r="D3" s="37" t="s">
        <v>4</v>
      </c>
      <c r="E3" s="37" t="s">
        <v>4</v>
      </c>
      <c r="F3" s="37" t="s">
        <v>4</v>
      </c>
      <c r="G3" s="37" t="s">
        <v>4</v>
      </c>
      <c r="H3" s="2"/>
      <c r="I3" s="1"/>
      <c r="J3" s="1"/>
      <c r="K3" s="1"/>
      <c r="L3" s="1"/>
      <c r="M3" s="1"/>
      <c r="N3" s="45">
        <f>+SUM(B3:M3)</f>
        <v>0</v>
      </c>
    </row>
    <row r="4" spans="1:14" s="40" customFormat="1" ht="24" customHeight="1">
      <c r="A4" s="1" t="s">
        <v>6</v>
      </c>
      <c r="B4" s="37" t="s">
        <v>4</v>
      </c>
      <c r="C4" s="48">
        <f>+'Planilha Orçamentaria '!G11</f>
        <v>0</v>
      </c>
      <c r="D4" s="37" t="s">
        <v>4</v>
      </c>
      <c r="E4" s="37" t="s">
        <v>4</v>
      </c>
      <c r="F4" s="37" t="s">
        <v>4</v>
      </c>
      <c r="G4" s="37" t="s">
        <v>4</v>
      </c>
      <c r="H4" s="2"/>
      <c r="I4" s="1"/>
      <c r="J4" s="1"/>
      <c r="K4" s="1"/>
      <c r="L4" s="1"/>
      <c r="M4" s="1"/>
      <c r="N4" s="45">
        <f t="shared" ref="N4:N13" si="0">+SUM(B4:M4)</f>
        <v>0</v>
      </c>
    </row>
    <row r="5" spans="1:14" s="40" customFormat="1" ht="24" customHeight="1">
      <c r="A5" s="1" t="s">
        <v>7</v>
      </c>
      <c r="B5" s="37"/>
      <c r="C5" s="48">
        <f>+'Planilha Orçamentaria '!G16/2</f>
        <v>0</v>
      </c>
      <c r="D5" s="48">
        <f>+C5</f>
        <v>0</v>
      </c>
      <c r="E5" s="37" t="s">
        <v>4</v>
      </c>
      <c r="F5" s="37" t="s">
        <v>4</v>
      </c>
      <c r="G5" s="37" t="s">
        <v>4</v>
      </c>
      <c r="H5" s="2"/>
      <c r="I5" s="1"/>
      <c r="J5" s="1"/>
      <c r="K5" s="1"/>
      <c r="L5" s="1"/>
      <c r="M5" s="1"/>
      <c r="N5" s="45">
        <f t="shared" si="0"/>
        <v>0</v>
      </c>
    </row>
    <row r="6" spans="1:14" s="40" customFormat="1" ht="24" customHeight="1">
      <c r="A6" s="1" t="s">
        <v>13</v>
      </c>
      <c r="B6" s="37" t="s">
        <v>4</v>
      </c>
      <c r="C6" s="37"/>
      <c r="D6" s="48">
        <f>+'Planilha Orçamentaria '!G19/2</f>
        <v>0</v>
      </c>
      <c r="E6" s="49">
        <f>+D6</f>
        <v>0</v>
      </c>
      <c r="F6" s="37" t="s">
        <v>4</v>
      </c>
      <c r="G6" s="37" t="s">
        <v>4</v>
      </c>
      <c r="H6" s="2"/>
      <c r="I6" s="3"/>
      <c r="J6" s="1"/>
      <c r="K6" s="1"/>
      <c r="L6" s="1"/>
      <c r="M6" s="1"/>
      <c r="N6" s="45">
        <f t="shared" si="0"/>
        <v>0</v>
      </c>
    </row>
    <row r="7" spans="1:14" s="40" customFormat="1" ht="24" customHeight="1">
      <c r="A7" s="1" t="s">
        <v>14</v>
      </c>
      <c r="B7" s="37"/>
      <c r="C7" s="37"/>
      <c r="D7" s="37"/>
      <c r="E7" s="49">
        <v>0</v>
      </c>
      <c r="F7" s="37"/>
      <c r="G7" s="37"/>
      <c r="H7" s="2"/>
      <c r="I7" s="3"/>
      <c r="J7" s="1"/>
      <c r="K7" s="1"/>
      <c r="L7" s="1"/>
      <c r="M7" s="1"/>
      <c r="N7" s="45">
        <f t="shared" si="0"/>
        <v>0</v>
      </c>
    </row>
    <row r="8" spans="1:14" s="40" customFormat="1" ht="24" customHeight="1">
      <c r="A8" s="1" t="s">
        <v>15</v>
      </c>
      <c r="B8" s="37"/>
      <c r="C8" s="37"/>
      <c r="D8" s="37"/>
      <c r="E8" s="37"/>
      <c r="F8" s="49">
        <v>0</v>
      </c>
      <c r="G8" s="37"/>
      <c r="H8" s="2"/>
      <c r="I8" s="3"/>
      <c r="J8" s="1"/>
      <c r="K8" s="1"/>
      <c r="L8" s="1"/>
      <c r="M8" s="1"/>
      <c r="N8" s="45">
        <f t="shared" si="0"/>
        <v>0</v>
      </c>
    </row>
    <row r="9" spans="1:14" s="40" customFormat="1" ht="24" customHeight="1">
      <c r="A9" s="1" t="s">
        <v>8</v>
      </c>
      <c r="B9" s="37"/>
      <c r="C9" s="37"/>
      <c r="D9" s="37"/>
      <c r="E9" s="49">
        <f>+'Planilha Orçamentaria '!G32</f>
        <v>0</v>
      </c>
      <c r="F9" s="37"/>
      <c r="G9" s="37"/>
      <c r="H9" s="2"/>
      <c r="I9" s="3"/>
      <c r="J9" s="1"/>
      <c r="K9" s="1"/>
      <c r="L9" s="1"/>
      <c r="M9" s="1"/>
      <c r="N9" s="45">
        <f t="shared" si="0"/>
        <v>0</v>
      </c>
    </row>
    <row r="10" spans="1:14" s="40" customFormat="1" ht="24" customHeight="1">
      <c r="A10" s="41" t="s">
        <v>10</v>
      </c>
      <c r="B10" s="42"/>
      <c r="C10" s="42"/>
      <c r="D10" s="42"/>
      <c r="E10" s="49">
        <f>+'Planilha Orçamentaria '!G35</f>
        <v>0</v>
      </c>
      <c r="F10" s="42"/>
      <c r="G10" s="42"/>
      <c r="H10" s="2"/>
      <c r="I10" s="3"/>
      <c r="J10" s="1"/>
      <c r="K10" s="1"/>
      <c r="L10" s="41"/>
      <c r="M10" s="41"/>
      <c r="N10" s="45">
        <f t="shared" si="0"/>
        <v>0</v>
      </c>
    </row>
    <row r="11" spans="1:14" s="40" customFormat="1" ht="24" customHeight="1">
      <c r="A11" s="41" t="s">
        <v>9</v>
      </c>
      <c r="B11" s="42"/>
      <c r="C11" s="42"/>
      <c r="D11" s="42"/>
      <c r="E11" s="42"/>
      <c r="F11" s="49">
        <f>+'Planilha Orçamentaria '!G39</f>
        <v>0</v>
      </c>
      <c r="G11" s="42"/>
      <c r="H11" s="2"/>
      <c r="I11" s="3"/>
      <c r="J11" s="1"/>
      <c r="K11" s="1"/>
      <c r="L11" s="41"/>
      <c r="M11" s="41"/>
      <c r="N11" s="45">
        <f t="shared" si="0"/>
        <v>0</v>
      </c>
    </row>
    <row r="12" spans="1:14" s="40" customFormat="1" ht="24" customHeight="1">
      <c r="A12" s="41" t="s">
        <v>11</v>
      </c>
      <c r="B12" s="42"/>
      <c r="C12" s="42"/>
      <c r="D12" s="42"/>
      <c r="E12" s="42"/>
      <c r="F12" s="49">
        <f>+'Planilha Orçamentaria '!G42</f>
        <v>0</v>
      </c>
      <c r="G12" s="42"/>
      <c r="H12" s="41"/>
      <c r="I12" s="41"/>
      <c r="J12" s="41"/>
      <c r="K12" s="41"/>
      <c r="L12" s="41"/>
      <c r="M12" s="41"/>
      <c r="N12" s="45">
        <f t="shared" si="0"/>
        <v>0</v>
      </c>
    </row>
    <row r="13" spans="1:14" s="40" customFormat="1" ht="24" customHeight="1">
      <c r="A13" s="41" t="s">
        <v>12</v>
      </c>
      <c r="B13" s="42"/>
      <c r="C13" s="42"/>
      <c r="D13" s="42"/>
      <c r="E13" s="42"/>
      <c r="F13" s="42"/>
      <c r="G13" s="49">
        <f>+'Planilha Orçamentaria '!G46</f>
        <v>0</v>
      </c>
      <c r="H13" s="41"/>
      <c r="I13" s="41"/>
      <c r="J13" s="41"/>
      <c r="K13" s="41"/>
      <c r="L13" s="41"/>
      <c r="M13" s="41"/>
      <c r="N13" s="45">
        <f t="shared" si="0"/>
        <v>0</v>
      </c>
    </row>
    <row r="14" spans="1:14" s="40" customFormat="1" ht="18.75" customHeight="1">
      <c r="A14" s="43" t="s">
        <v>59</v>
      </c>
      <c r="B14" s="44">
        <f>+SUM(B3:B13)</f>
        <v>0</v>
      </c>
      <c r="C14" s="44">
        <f t="shared" ref="C14:M14" si="1">+SUM(C3:C13)</f>
        <v>0</v>
      </c>
      <c r="D14" s="44">
        <f t="shared" si="1"/>
        <v>0</v>
      </c>
      <c r="E14" s="44">
        <f t="shared" si="1"/>
        <v>0</v>
      </c>
      <c r="F14" s="44">
        <f t="shared" si="1"/>
        <v>0</v>
      </c>
      <c r="G14" s="44">
        <f t="shared" si="1"/>
        <v>0</v>
      </c>
      <c r="H14" s="44">
        <f t="shared" si="1"/>
        <v>0</v>
      </c>
      <c r="I14" s="44">
        <f t="shared" si="1"/>
        <v>0</v>
      </c>
      <c r="J14" s="44">
        <f t="shared" si="1"/>
        <v>0</v>
      </c>
      <c r="K14" s="44">
        <f t="shared" si="1"/>
        <v>0</v>
      </c>
      <c r="L14" s="44">
        <f t="shared" si="1"/>
        <v>0</v>
      </c>
      <c r="M14" s="44">
        <f t="shared" si="1"/>
        <v>0</v>
      </c>
      <c r="N14" s="45">
        <f>+SUM(B14:M14)</f>
        <v>0</v>
      </c>
    </row>
    <row r="15" spans="1:14">
      <c r="A15" s="46" t="s">
        <v>58</v>
      </c>
      <c r="B15" s="47" t="e">
        <f>+SUM(B3:B13)/$N$14</f>
        <v>#DIV/0!</v>
      </c>
      <c r="C15" s="47" t="e">
        <f t="shared" ref="C15:M15" si="2">+SUM(C3:C13)/$N$14</f>
        <v>#DIV/0!</v>
      </c>
      <c r="D15" s="47" t="e">
        <f t="shared" si="2"/>
        <v>#DIV/0!</v>
      </c>
      <c r="E15" s="47" t="e">
        <f t="shared" si="2"/>
        <v>#DIV/0!</v>
      </c>
      <c r="F15" s="47" t="e">
        <f t="shared" si="2"/>
        <v>#DIV/0!</v>
      </c>
      <c r="G15" s="47" t="e">
        <f t="shared" si="2"/>
        <v>#DIV/0!</v>
      </c>
      <c r="H15" s="47" t="e">
        <f t="shared" si="2"/>
        <v>#DIV/0!</v>
      </c>
      <c r="I15" s="47" t="e">
        <f t="shared" si="2"/>
        <v>#DIV/0!</v>
      </c>
      <c r="J15" s="47" t="e">
        <f t="shared" si="2"/>
        <v>#DIV/0!</v>
      </c>
      <c r="K15" s="47" t="e">
        <f t="shared" si="2"/>
        <v>#DIV/0!</v>
      </c>
      <c r="L15" s="47" t="e">
        <f t="shared" si="2"/>
        <v>#DIV/0!</v>
      </c>
      <c r="M15" s="47" t="e">
        <f t="shared" si="2"/>
        <v>#DIV/0!</v>
      </c>
      <c r="N15" s="47" t="e">
        <f>+SUM(B15:M15)</f>
        <v>#DIV/0!</v>
      </c>
    </row>
    <row r="16" spans="1:14">
      <c r="N16" s="39"/>
    </row>
    <row r="17" spans="1:1">
      <c r="A17" s="38" t="str">
        <f>+'Planilha Orçamentaria '!B53</f>
        <v>Local e data,</v>
      </c>
    </row>
    <row r="22" spans="1:1">
      <c r="A22" s="38" t="str">
        <f>+'Planilha Orçamentaria '!B58</f>
        <v>Nome</v>
      </c>
    </row>
    <row r="23" spans="1:1">
      <c r="A23" s="38" t="str">
        <f>+'Planilha Orçamentaria '!B59</f>
        <v>Responsavel Legal</v>
      </c>
    </row>
    <row r="24" spans="1:1">
      <c r="A24" s="38" t="str">
        <f>+'Planilha Orçamentaria '!B60</f>
        <v xml:space="preserve">CPF nº </v>
      </c>
    </row>
  </sheetData>
  <mergeCells count="3">
    <mergeCell ref="A1:A2"/>
    <mergeCell ref="B1:M1"/>
    <mergeCell ref="N1:N2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Orçamentaria </vt:lpstr>
      <vt:lpstr>Cronograma</vt:lpstr>
      <vt:lpstr>'Planilha Orçamentaria '!Area_de_impressao</vt:lpstr>
      <vt:lpstr>'Planilha Orçamentaria '!Titulos_de_impressao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SAAEI</cp:lastModifiedBy>
  <cp:lastPrinted>2024-04-29T15:32:22Z</cp:lastPrinted>
  <dcterms:created xsi:type="dcterms:W3CDTF">2024-01-23T18:35:25Z</dcterms:created>
  <dcterms:modified xsi:type="dcterms:W3CDTF">2024-05-20T12:49:54Z</dcterms:modified>
</cp:coreProperties>
</file>